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'Sheet1'!$O$3</definedName>
    <definedName name="НаимППО">'Sheet1'!$A$5</definedName>
    <definedName name="П0084">'Sheet1'!$AC$9</definedName>
    <definedName name="П0104">'Sheet1'!$AC$10</definedName>
    <definedName name="П0204">'Sheet1'!$AC$11</definedName>
    <definedName name="П0304">'Sheet1'!$AC$12</definedName>
    <definedName name="П0404">'Sheet1'!$AC$13</definedName>
    <definedName name="П0504">'Sheet1'!$AC$14</definedName>
    <definedName name="П0604">'Sheet1'!$AC$15</definedName>
    <definedName name="П0704">'Sheet1'!$AC$16</definedName>
    <definedName name="П0804">'Sheet1'!$AC$17</definedName>
    <definedName name="П0904">'Sheet1'!$AC$18</definedName>
    <definedName name="П1004">'Sheet1'!$AC$19</definedName>
    <definedName name="П1104">'Sheet1'!$AC$20</definedName>
    <definedName name="П1204">'Sheet1'!$AC$21</definedName>
    <definedName name="П1304">'Sheet1'!$AC$22</definedName>
    <definedName name="П1404">'Sheet1'!$AC$23</definedName>
    <definedName name="П1604">'Sheet1'!$Q$28</definedName>
    <definedName name="П1605">'Sheet1'!$V$28</definedName>
    <definedName name="П1606">'Sheet1'!$AA$28</definedName>
    <definedName name="П1704">'Sheet1'!$Q$29</definedName>
    <definedName name="П1705">'Sheet1'!$V$29</definedName>
    <definedName name="П1706">'Sheet1'!$AA$29</definedName>
    <definedName name="П1707">'Sheet1'!$AD$29</definedName>
    <definedName name="П1804">'Sheet1'!$Q$31</definedName>
    <definedName name="П1805">'Sheet1'!$V$31</definedName>
    <definedName name="П1806">'Sheet1'!$AA$31</definedName>
    <definedName name="П1807">'Sheet1'!$AD$31</definedName>
    <definedName name="П1904">'Sheet1'!$Q$32</definedName>
    <definedName name="П1905">'Sheet1'!$V$32</definedName>
    <definedName name="П1906">'Sheet1'!$AA$32</definedName>
    <definedName name="П1907">'Sheet1'!$AD$32</definedName>
    <definedName name="П2004">'Sheet1'!$Q$33</definedName>
    <definedName name="П2005">'Sheet1'!$V$33</definedName>
    <definedName name="П2006">'Sheet1'!$AA$33</definedName>
    <definedName name="П2007">'Sheet1'!$AD$33</definedName>
    <definedName name="П2104">'Sheet1'!$Q$34</definedName>
    <definedName name="П2105">'Sheet1'!$V$34</definedName>
    <definedName name="П2106">'Sheet1'!$AA$34</definedName>
    <definedName name="П2107">'Sheet1'!$AD$34</definedName>
    <definedName name="П2204">'Sheet1'!$Q$35</definedName>
    <definedName name="П2205">'Sheet1'!$V$35</definedName>
    <definedName name="П2206">'Sheet1'!$AA$35</definedName>
    <definedName name="П2207">'Sheet1'!$AD$35</definedName>
    <definedName name="П2304">'Sheet1'!$Q$36</definedName>
    <definedName name="П2305">'Sheet1'!$V$36</definedName>
    <definedName name="П2306">'Sheet1'!$AA$36</definedName>
    <definedName name="П2307">'Sheet1'!$AD$36</definedName>
    <definedName name="П2404">'Sheet1'!$Q$37</definedName>
    <definedName name="П2405">'Sheet1'!$V$37</definedName>
    <definedName name="П2406">'Sheet1'!$AA$37</definedName>
    <definedName name="П2407">'Sheet1'!$AD$37</definedName>
    <definedName name="П2904">'Sheet1'!$G$39</definedName>
    <definedName name="ПредФ">'Sheet1'!$Y$41</definedName>
    <definedName name="ПрофОрг">'Sheet1'!$A$5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39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даты: </t>
        </r>
        <r>
          <rPr>
            <b/>
            <sz val="10"/>
            <rFont val="Tahoma"/>
            <family val="2"/>
          </rPr>
          <t>дд.мм.гг</t>
        </r>
        <r>
          <rPr>
            <sz val="8"/>
            <rFont val="Tahoma"/>
            <family val="0"/>
          </rPr>
          <t xml:space="preserve">
через точки, напр. 01.12.07</t>
        </r>
      </text>
    </comment>
    <comment ref="AC9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В строках с 1 по 15 укажите только один пункт. Все остальные должны быть пустыми.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>формат года</t>
        </r>
        <r>
          <rPr>
            <b/>
            <sz val="8"/>
            <rFont val="Tahoma"/>
            <family val="0"/>
          </rPr>
          <t xml:space="preserve">
ГГГГ, </t>
        </r>
        <r>
          <rPr>
            <sz val="8"/>
            <rFont val="Tahoma"/>
            <family val="2"/>
          </rPr>
          <t>напр. 2008</t>
        </r>
      </text>
    </comment>
  </commentList>
</comments>
</file>

<file path=xl/sharedStrings.xml><?xml version="1.0" encoding="utf-8"?>
<sst xmlns="http://schemas.openxmlformats.org/spreadsheetml/2006/main" count="76" uniqueCount="68">
  <si>
    <t>Дополнение к статистическому отчету по форме № 2</t>
  </si>
  <si>
    <t>за</t>
  </si>
  <si>
    <t>год</t>
  </si>
  <si>
    <t>Наименование первичной профсоюзной организации</t>
  </si>
  <si>
    <t>Организация отностится к системе (поставить "V" напротив)</t>
  </si>
  <si>
    <t>1</t>
  </si>
  <si>
    <t>Учреждения здравоохранения</t>
  </si>
  <si>
    <t>2</t>
  </si>
  <si>
    <t>Санаторно - курортные организации</t>
  </si>
  <si>
    <t>3</t>
  </si>
  <si>
    <t>ФГУЗ "Центр гигиены и эпидемиологии в республике, крае, области"</t>
  </si>
  <si>
    <t>4</t>
  </si>
  <si>
    <t>Теруправление Роспотребнадзора по республике, краю, области</t>
  </si>
  <si>
    <t>5</t>
  </si>
  <si>
    <t>Организации аптечной службы</t>
  </si>
  <si>
    <t>6</t>
  </si>
  <si>
    <t>Высшие учебные заведения</t>
  </si>
  <si>
    <t>7</t>
  </si>
  <si>
    <t>Средние учебные заведения</t>
  </si>
  <si>
    <t>8</t>
  </si>
  <si>
    <t>НИИ системы Минздравсоцразвития России</t>
  </si>
  <si>
    <t>9</t>
  </si>
  <si>
    <t>"Медтехника"</t>
  </si>
  <si>
    <t>10</t>
  </si>
  <si>
    <t>Оптическое производство и магазины оптики</t>
  </si>
  <si>
    <t>11</t>
  </si>
  <si>
    <t>Фармацевтические фабрики</t>
  </si>
  <si>
    <t>12</t>
  </si>
  <si>
    <t>Прочие организации системы Минздравсоцразвития России</t>
  </si>
  <si>
    <t>13</t>
  </si>
  <si>
    <t>Учреждения РАМН</t>
  </si>
  <si>
    <t>14</t>
  </si>
  <si>
    <t>Организации здравоохранения другого ведомства, где есть первичная организация профсоюза</t>
  </si>
  <si>
    <t>15</t>
  </si>
  <si>
    <t>Иные организации</t>
  </si>
  <si>
    <t>Сведения о профсоюзном членстве среди работающих на конец отчетного года</t>
  </si>
  <si>
    <t>№</t>
  </si>
  <si>
    <t>Показатели</t>
  </si>
  <si>
    <t>Код
стро-
ки</t>
  </si>
  <si>
    <t>Всего работающих</t>
  </si>
  <si>
    <t>Всего членов профсоюза</t>
  </si>
  <si>
    <t>Охват проф-
членст-
вом (%)</t>
  </si>
  <si>
    <t>Члены
профсоюза
в структуре профсоюз-
ного член-
ства (%)</t>
  </si>
  <si>
    <t>Сведения по категориям работающих, всего</t>
  </si>
  <si>
    <t>01</t>
  </si>
  <si>
    <t>*</t>
  </si>
  <si>
    <t>1.1 Врачи</t>
  </si>
  <si>
    <t>02</t>
  </si>
  <si>
    <t xml:space="preserve">       в том числе:</t>
  </si>
  <si>
    <t>1.1.1 руководители учреждений и органов здравоохранения</t>
  </si>
  <si>
    <t>03</t>
  </si>
  <si>
    <t>1.2 Провизоры и фармацевты</t>
  </si>
  <si>
    <t>04</t>
  </si>
  <si>
    <t>1.3 Средний медицинский персонал</t>
  </si>
  <si>
    <t>05</t>
  </si>
  <si>
    <t>1.4 Научные работники</t>
  </si>
  <si>
    <t>06</t>
  </si>
  <si>
    <t>1.5 Педагогический персонал высших учебных заведений</t>
  </si>
  <si>
    <t>07</t>
  </si>
  <si>
    <t>1.6 Педагогический персонал средних учебных заведений</t>
  </si>
  <si>
    <t>08</t>
  </si>
  <si>
    <t>1.7 Прочие</t>
  </si>
  <si>
    <t>09</t>
  </si>
  <si>
    <t>Дата заполнения</t>
  </si>
  <si>
    <t>Председатель первичной профсоюзной организации</t>
  </si>
  <si>
    <t>подпись</t>
  </si>
  <si>
    <t>ФИО</t>
  </si>
  <si>
    <t>МП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</si>
</sst>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10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vertical="top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top"/>
      <protection hidden="1"/>
    </xf>
    <xf numFmtId="0" fontId="3" fillId="0" borderId="2" xfId="0" applyFont="1" applyBorder="1" applyAlignment="1" applyProtection="1">
      <alignment wrapText="1"/>
      <protection hidden="1"/>
    </xf>
    <xf numFmtId="1" fontId="3" fillId="3" borderId="2" xfId="0" applyFont="1" applyFill="1" applyBorder="1" applyAlignment="1" applyProtection="1">
      <alignment horizontal="right"/>
      <protection hidden="1"/>
    </xf>
    <xf numFmtId="2" fontId="3" fillId="3" borderId="2" xfId="0" applyFont="1" applyFill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 locked="0"/>
    </xf>
    <xf numFmtId="1" fontId="3" fillId="2" borderId="2" xfId="0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hidden="1"/>
    </xf>
    <xf numFmtId="0" fontId="1" fillId="0" borderId="0" xfId="0" applyFont="1" applyAlignment="1" applyProtection="1">
      <alignment vertical="top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5</xdr:col>
      <xdr:colOff>19050</xdr:colOff>
      <xdr:row>2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95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3"/>
  <sheetViews>
    <sheetView tabSelected="1" workbookViewId="0" topLeftCell="A1">
      <selection activeCell="AC11" sqref="AC11:AF11"/>
    </sheetView>
  </sheetViews>
  <sheetFormatPr defaultColWidth="9.33203125" defaultRowHeight="11.25"/>
  <cols>
    <col min="1" max="1" width="3.5" style="1" customWidth="1"/>
    <col min="2" max="2" width="2.16015625" style="1" customWidth="1"/>
    <col min="3" max="12" width="3.5" style="1" customWidth="1"/>
    <col min="13" max="13" width="3.83203125" style="1" customWidth="1"/>
    <col min="14" max="22" width="3.5" style="1" customWidth="1"/>
    <col min="23" max="23" width="2.66015625" style="1" customWidth="1"/>
    <col min="24" max="26" width="3.5" style="1" customWidth="1"/>
    <col min="27" max="27" width="3.83203125" style="1" customWidth="1"/>
    <col min="28" max="28" width="3.5" style="1" customWidth="1"/>
    <col min="29" max="31" width="4.16015625" style="1" customWidth="1"/>
    <col min="32" max="32" width="4.5" style="1" customWidth="1"/>
    <col min="33" max="16384" width="10.33203125" style="1" customWidth="1"/>
  </cols>
  <sheetData>
    <row r="1" ht="11.25"/>
    <row r="2" spans="1:32" ht="15.75">
      <c r="A2" s="29"/>
      <c r="B2" s="29"/>
      <c r="C2" s="29"/>
      <c r="D2" s="29"/>
      <c r="E2" s="29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9"/>
      <c r="AC2" s="29"/>
      <c r="AD2" s="29"/>
      <c r="AE2" s="29"/>
      <c r="AF2" s="29"/>
    </row>
    <row r="3" spans="13:21" ht="22.5" customHeight="1">
      <c r="M3" s="5" t="s">
        <v>1</v>
      </c>
      <c r="N3" s="5"/>
      <c r="O3" s="6"/>
      <c r="P3" s="6"/>
      <c r="Q3" s="6"/>
      <c r="R3" s="6"/>
      <c r="S3" s="7" t="s">
        <v>2</v>
      </c>
      <c r="T3" s="7"/>
      <c r="U3" s="7"/>
    </row>
    <row r="4" ht="11.25"/>
    <row r="5" spans="1:32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1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ht="11.25"/>
    <row r="8" spans="1:32" ht="21.75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.75" customHeight="1">
      <c r="A9" s="11" t="s">
        <v>5</v>
      </c>
      <c r="B9" s="11"/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</row>
    <row r="10" spans="1:32" ht="15" customHeight="1">
      <c r="A10" s="11" t="s">
        <v>7</v>
      </c>
      <c r="B10" s="11"/>
      <c r="C10" s="12" t="s">
        <v>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  <c r="AF10" s="13"/>
    </row>
    <row r="11" spans="1:32" ht="15.75" customHeight="1">
      <c r="A11" s="11" t="s">
        <v>9</v>
      </c>
      <c r="B11" s="11"/>
      <c r="C11" s="12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  <c r="AF11" s="13"/>
    </row>
    <row r="12" spans="1:32" ht="15.75" customHeigh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  <c r="AF12" s="13"/>
    </row>
    <row r="13" spans="1:32" ht="15.75" customHeight="1">
      <c r="A13" s="11" t="s">
        <v>13</v>
      </c>
      <c r="B13" s="11"/>
      <c r="C13" s="12" t="s">
        <v>14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</row>
    <row r="14" spans="1:32" ht="15.75" customHeight="1">
      <c r="A14" s="11" t="s">
        <v>15</v>
      </c>
      <c r="B14" s="11"/>
      <c r="C14" s="12" t="s">
        <v>16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3"/>
      <c r="AE14" s="13"/>
      <c r="AF14" s="13"/>
    </row>
    <row r="15" spans="1:32" ht="16.5" customHeight="1">
      <c r="A15" s="11" t="s">
        <v>17</v>
      </c>
      <c r="B15" s="11"/>
      <c r="C15" s="12" t="s">
        <v>18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3"/>
      <c r="AF15" s="13"/>
    </row>
    <row r="16" spans="1:32" ht="15.75" customHeight="1">
      <c r="A16" s="11" t="s">
        <v>19</v>
      </c>
      <c r="B16" s="11"/>
      <c r="C16" s="12" t="s">
        <v>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3"/>
      <c r="AE16" s="13"/>
      <c r="AF16" s="13"/>
    </row>
    <row r="17" spans="1:32" ht="15.75" customHeight="1">
      <c r="A17" s="11" t="s">
        <v>21</v>
      </c>
      <c r="B17" s="11"/>
      <c r="C17" s="12" t="s">
        <v>22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3"/>
      <c r="AE17" s="13"/>
      <c r="AF17" s="13"/>
    </row>
    <row r="18" spans="1:32" ht="15.75" customHeight="1">
      <c r="A18" s="11" t="s">
        <v>23</v>
      </c>
      <c r="B18" s="11"/>
      <c r="C18" s="12" t="s">
        <v>24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3"/>
      <c r="AE18" s="13"/>
      <c r="AF18" s="13"/>
    </row>
    <row r="19" spans="1:32" ht="15.75" customHeight="1">
      <c r="A19" s="11" t="s">
        <v>25</v>
      </c>
      <c r="B19" s="11"/>
      <c r="C19" s="12" t="s">
        <v>26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3"/>
      <c r="AE19" s="13"/>
      <c r="AF19" s="13"/>
    </row>
    <row r="20" spans="1:32" ht="15.75" customHeight="1">
      <c r="A20" s="11" t="s">
        <v>27</v>
      </c>
      <c r="B20" s="11"/>
      <c r="C20" s="12" t="s">
        <v>28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3"/>
      <c r="AE20" s="13"/>
      <c r="AF20" s="13"/>
    </row>
    <row r="21" spans="1:32" ht="15" customHeight="1">
      <c r="A21" s="11" t="s">
        <v>29</v>
      </c>
      <c r="B21" s="11"/>
      <c r="C21" s="12" t="s">
        <v>30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3"/>
      <c r="AE21" s="13"/>
      <c r="AF21" s="13"/>
    </row>
    <row r="22" spans="1:32" ht="15.75" customHeight="1">
      <c r="A22" s="11" t="s">
        <v>31</v>
      </c>
      <c r="B22" s="11"/>
      <c r="C22" s="14" t="s">
        <v>32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3"/>
      <c r="AD22" s="13"/>
      <c r="AE22" s="13"/>
      <c r="AF22" s="13"/>
    </row>
    <row r="23" spans="1:32" ht="16.5" customHeight="1">
      <c r="A23" s="11" t="s">
        <v>33</v>
      </c>
      <c r="B23" s="11"/>
      <c r="C23" s="12" t="s">
        <v>34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3"/>
      <c r="AE23" s="13"/>
      <c r="AF23" s="13"/>
    </row>
    <row r="24" ht="12" customHeight="1"/>
    <row r="25" spans="1:32" ht="18.75" customHeight="1">
      <c r="A25" s="15" t="s">
        <v>35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82.5" customHeight="1">
      <c r="A26" s="11" t="s">
        <v>36</v>
      </c>
      <c r="B26" s="11"/>
      <c r="C26" s="11" t="s">
        <v>37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6" t="s">
        <v>38</v>
      </c>
      <c r="P26" s="16"/>
      <c r="Q26" s="16" t="s">
        <v>39</v>
      </c>
      <c r="R26" s="16"/>
      <c r="S26" s="16"/>
      <c r="T26" s="16"/>
      <c r="U26" s="16"/>
      <c r="V26" s="16" t="s">
        <v>40</v>
      </c>
      <c r="W26" s="16"/>
      <c r="X26" s="16"/>
      <c r="Y26" s="16"/>
      <c r="Z26" s="16"/>
      <c r="AA26" s="16" t="s">
        <v>41</v>
      </c>
      <c r="AB26" s="16"/>
      <c r="AC26" s="16"/>
      <c r="AD26" s="16" t="s">
        <v>42</v>
      </c>
      <c r="AE26" s="16"/>
      <c r="AF26" s="16"/>
    </row>
    <row r="27" spans="1:32" ht="11.25">
      <c r="A27" s="17" t="s">
        <v>5</v>
      </c>
      <c r="B27" s="17"/>
      <c r="C27" s="17" t="s">
        <v>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 t="s">
        <v>9</v>
      </c>
      <c r="P27" s="17"/>
      <c r="Q27" s="17" t="s">
        <v>11</v>
      </c>
      <c r="R27" s="17"/>
      <c r="S27" s="17"/>
      <c r="T27" s="17"/>
      <c r="U27" s="17"/>
      <c r="V27" s="17" t="s">
        <v>13</v>
      </c>
      <c r="W27" s="17"/>
      <c r="X27" s="17"/>
      <c r="Y27" s="17"/>
      <c r="Z27" s="17"/>
      <c r="AA27" s="17" t="s">
        <v>15</v>
      </c>
      <c r="AB27" s="17"/>
      <c r="AC27" s="17"/>
      <c r="AD27" s="17" t="s">
        <v>17</v>
      </c>
      <c r="AE27" s="17"/>
      <c r="AF27" s="17"/>
    </row>
    <row r="28" spans="1:32" ht="27" customHeight="1">
      <c r="A28" s="18" t="s">
        <v>5</v>
      </c>
      <c r="B28" s="18"/>
      <c r="C28" s="19" t="s">
        <v>43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1" t="s">
        <v>44</v>
      </c>
      <c r="P28" s="11"/>
      <c r="Q28" s="20">
        <f>SUM(П1704,П1904,П2004,П2104,П2204,П2304,П2404)</f>
        <v>0</v>
      </c>
      <c r="R28" s="20">
        <v>502</v>
      </c>
      <c r="S28" s="20">
        <v>502</v>
      </c>
      <c r="T28" s="20">
        <v>502</v>
      </c>
      <c r="U28" s="20">
        <v>502</v>
      </c>
      <c r="V28" s="20">
        <f>SUM(П1705,П1905,П2005,П2105,П2205,П2305,П2405)</f>
        <v>0</v>
      </c>
      <c r="W28" s="20">
        <v>435</v>
      </c>
      <c r="X28" s="20">
        <v>435</v>
      </c>
      <c r="Y28" s="20">
        <v>435</v>
      </c>
      <c r="Z28" s="20">
        <v>435</v>
      </c>
      <c r="AA28" s="21">
        <f>IF(П1604=0,0,ROUND(100*П1605/П1604,2))</f>
        <v>0</v>
      </c>
      <c r="AB28" s="21">
        <v>86.65</v>
      </c>
      <c r="AC28" s="21">
        <v>86.65</v>
      </c>
      <c r="AD28" s="22" t="s">
        <v>45</v>
      </c>
      <c r="AE28" s="22"/>
      <c r="AF28" s="22"/>
    </row>
    <row r="29" spans="1:32" ht="17.25" customHeight="1">
      <c r="A29" s="18"/>
      <c r="B29" s="18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 t="s">
        <v>47</v>
      </c>
      <c r="P29" s="11"/>
      <c r="Q29" s="25">
        <v>0</v>
      </c>
      <c r="R29" s="25">
        <v>175</v>
      </c>
      <c r="S29" s="25">
        <v>175</v>
      </c>
      <c r="T29" s="25">
        <v>175</v>
      </c>
      <c r="U29" s="25">
        <v>175</v>
      </c>
      <c r="V29" s="25">
        <v>0</v>
      </c>
      <c r="W29" s="25">
        <v>150</v>
      </c>
      <c r="X29" s="25">
        <v>150</v>
      </c>
      <c r="Y29" s="25">
        <v>150</v>
      </c>
      <c r="Z29" s="25">
        <v>150</v>
      </c>
      <c r="AA29" s="21">
        <f>IF(П1704=0,0,ROUND(100*П1705/П1704,2))</f>
        <v>0</v>
      </c>
      <c r="AB29" s="21">
        <v>85.71</v>
      </c>
      <c r="AC29" s="21">
        <v>85.71</v>
      </c>
      <c r="AD29" s="21">
        <f>IF(П1605=0,0,ROUND(100*П1705/П1605,2))</f>
        <v>0</v>
      </c>
      <c r="AE29" s="21">
        <v>34.48</v>
      </c>
      <c r="AF29" s="21">
        <v>34.48</v>
      </c>
    </row>
    <row r="30" spans="1:32" ht="12.75">
      <c r="A30" s="18"/>
      <c r="B30" s="18"/>
      <c r="C30" s="23" t="s">
        <v>48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28.5" customHeight="1">
      <c r="A31" s="18"/>
      <c r="B31" s="18"/>
      <c r="C31" s="14" t="s">
        <v>49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1" t="s">
        <v>50</v>
      </c>
      <c r="P31" s="11"/>
      <c r="Q31" s="25">
        <v>0</v>
      </c>
      <c r="R31" s="25">
        <v>1</v>
      </c>
      <c r="S31" s="25">
        <v>1</v>
      </c>
      <c r="T31" s="25">
        <v>1</v>
      </c>
      <c r="U31" s="25">
        <v>1</v>
      </c>
      <c r="V31" s="25">
        <v>0</v>
      </c>
      <c r="W31" s="25">
        <v>1</v>
      </c>
      <c r="X31" s="25">
        <v>1</v>
      </c>
      <c r="Y31" s="25">
        <v>1</v>
      </c>
      <c r="Z31" s="25">
        <v>1</v>
      </c>
      <c r="AA31" s="21">
        <f>IF(П1804=0,0,ROUND(100*П1805/П1804,2))</f>
        <v>0</v>
      </c>
      <c r="AB31" s="21">
        <v>100</v>
      </c>
      <c r="AC31" s="21">
        <v>100</v>
      </c>
      <c r="AD31" s="21">
        <f>IF(П1605=0,0,ROUND(100*П1805/П1605,2))</f>
        <v>0</v>
      </c>
      <c r="AE31" s="21">
        <v>0.23</v>
      </c>
      <c r="AF31" s="21">
        <v>0.23</v>
      </c>
    </row>
    <row r="32" spans="1:32" ht="18" customHeight="1">
      <c r="A32" s="18"/>
      <c r="B32" s="18"/>
      <c r="C32" s="14" t="s">
        <v>51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1" t="s">
        <v>52</v>
      </c>
      <c r="P32" s="11"/>
      <c r="Q32" s="25">
        <v>0</v>
      </c>
      <c r="R32" s="25">
        <v>5</v>
      </c>
      <c r="S32" s="25">
        <v>5</v>
      </c>
      <c r="T32" s="25">
        <v>5</v>
      </c>
      <c r="U32" s="25">
        <v>5</v>
      </c>
      <c r="V32" s="25">
        <v>0</v>
      </c>
      <c r="W32" s="25">
        <v>5</v>
      </c>
      <c r="X32" s="25">
        <v>5</v>
      </c>
      <c r="Y32" s="25">
        <v>5</v>
      </c>
      <c r="Z32" s="25">
        <v>5</v>
      </c>
      <c r="AA32" s="21">
        <f>IF(П1904=0,0,ROUND(100*П1905/П1904,2))</f>
        <v>0</v>
      </c>
      <c r="AB32" s="21">
        <v>100</v>
      </c>
      <c r="AC32" s="21">
        <v>100</v>
      </c>
      <c r="AD32" s="21">
        <f>IF(П1605=0,0,ROUND(100*П1905/П1605,2))</f>
        <v>0</v>
      </c>
      <c r="AE32" s="21">
        <v>1.15</v>
      </c>
      <c r="AF32" s="21">
        <v>1.15</v>
      </c>
    </row>
    <row r="33" spans="1:32" ht="18.75" customHeight="1">
      <c r="A33" s="18"/>
      <c r="B33" s="18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 t="s">
        <v>54</v>
      </c>
      <c r="P33" s="11"/>
      <c r="Q33" s="25">
        <v>0</v>
      </c>
      <c r="R33" s="25">
        <v>200</v>
      </c>
      <c r="S33" s="25">
        <v>200</v>
      </c>
      <c r="T33" s="25">
        <v>200</v>
      </c>
      <c r="U33" s="25">
        <v>200</v>
      </c>
      <c r="V33" s="25">
        <v>0</v>
      </c>
      <c r="W33" s="25">
        <v>180</v>
      </c>
      <c r="X33" s="25">
        <v>180</v>
      </c>
      <c r="Y33" s="25">
        <v>180</v>
      </c>
      <c r="Z33" s="25">
        <v>180</v>
      </c>
      <c r="AA33" s="21">
        <f>IF(П2004=0,0,ROUND(100*П2005/П2004,2))</f>
        <v>0</v>
      </c>
      <c r="AB33" s="21">
        <v>90</v>
      </c>
      <c r="AC33" s="21">
        <v>90</v>
      </c>
      <c r="AD33" s="21">
        <f>IF(П1605=0,0,ROUND(100*П2005/П1605,2))</f>
        <v>0</v>
      </c>
      <c r="AE33" s="21">
        <v>41.38</v>
      </c>
      <c r="AF33" s="21">
        <v>41.38</v>
      </c>
    </row>
    <row r="34" spans="1:32" ht="17.25" customHeight="1">
      <c r="A34" s="18"/>
      <c r="B34" s="18"/>
      <c r="C34" s="14" t="s">
        <v>55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1" t="s">
        <v>56</v>
      </c>
      <c r="P34" s="11"/>
      <c r="Q34" s="25">
        <v>0</v>
      </c>
      <c r="R34" s="25">
        <v>65</v>
      </c>
      <c r="S34" s="25">
        <v>65</v>
      </c>
      <c r="T34" s="25">
        <v>65</v>
      </c>
      <c r="U34" s="25">
        <v>65</v>
      </c>
      <c r="V34" s="25">
        <v>0</v>
      </c>
      <c r="W34" s="25">
        <v>50</v>
      </c>
      <c r="X34" s="25">
        <v>50</v>
      </c>
      <c r="Y34" s="25">
        <v>50</v>
      </c>
      <c r="Z34" s="25">
        <v>50</v>
      </c>
      <c r="AA34" s="21">
        <f>IF(П2104=0,0,ROUND(100*П2105/П2104,2))</f>
        <v>0</v>
      </c>
      <c r="AB34" s="21">
        <v>76.92</v>
      </c>
      <c r="AC34" s="21">
        <v>76.92</v>
      </c>
      <c r="AD34" s="21">
        <f>IF(П1605=0,0,ROUND(100*П2105/П1605,2))</f>
        <v>0</v>
      </c>
      <c r="AE34" s="21">
        <v>11.49</v>
      </c>
      <c r="AF34" s="21">
        <v>11.49</v>
      </c>
    </row>
    <row r="35" spans="1:32" ht="30" customHeight="1">
      <c r="A35" s="18"/>
      <c r="B35" s="18"/>
      <c r="C35" s="14" t="s">
        <v>57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1" t="s">
        <v>58</v>
      </c>
      <c r="P35" s="11"/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1">
        <f>IF(П2204=0,0,ROUND(100*П2205/П2204,2))</f>
        <v>0</v>
      </c>
      <c r="AB35" s="21">
        <v>0</v>
      </c>
      <c r="AC35" s="21">
        <v>0</v>
      </c>
      <c r="AD35" s="21">
        <f>IF(П1605=0,0,ROUND(100*П2205/П1605,2))</f>
        <v>0</v>
      </c>
      <c r="AE35" s="21">
        <v>0</v>
      </c>
      <c r="AF35" s="21">
        <v>0</v>
      </c>
    </row>
    <row r="36" spans="1:32" ht="30.75" customHeight="1">
      <c r="A36" s="18"/>
      <c r="B36" s="18"/>
      <c r="C36" s="14" t="s">
        <v>59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 t="s">
        <v>60</v>
      </c>
      <c r="P36" s="11"/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1">
        <f>IF(П2304=0,0,ROUND(100*П2305/П2304,2))</f>
        <v>0</v>
      </c>
      <c r="AB36" s="21">
        <v>0</v>
      </c>
      <c r="AC36" s="21">
        <v>0</v>
      </c>
      <c r="AD36" s="21">
        <f>IF(П1605=0,0,ROUND(100*П2305/П1605,2))</f>
        <v>0</v>
      </c>
      <c r="AE36" s="21">
        <v>0</v>
      </c>
      <c r="AF36" s="21">
        <v>0</v>
      </c>
    </row>
    <row r="37" spans="1:32" ht="15" customHeight="1">
      <c r="A37" s="18"/>
      <c r="B37" s="18"/>
      <c r="C37" s="14" t="s">
        <v>61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1" t="s">
        <v>62</v>
      </c>
      <c r="P37" s="11"/>
      <c r="Q37" s="25">
        <v>0</v>
      </c>
      <c r="R37" s="25">
        <v>57</v>
      </c>
      <c r="S37" s="25">
        <v>57</v>
      </c>
      <c r="T37" s="25">
        <v>57</v>
      </c>
      <c r="U37" s="25">
        <v>57</v>
      </c>
      <c r="V37" s="25">
        <v>0</v>
      </c>
      <c r="W37" s="25">
        <v>50</v>
      </c>
      <c r="X37" s="25">
        <v>50</v>
      </c>
      <c r="Y37" s="25">
        <v>50</v>
      </c>
      <c r="Z37" s="25">
        <v>50</v>
      </c>
      <c r="AA37" s="21">
        <f>IF(П2404=0,0,ROUND(100*П2405/П2404,2))</f>
        <v>0</v>
      </c>
      <c r="AB37" s="21">
        <v>87.72</v>
      </c>
      <c r="AC37" s="21">
        <v>87.72</v>
      </c>
      <c r="AD37" s="21">
        <f>IF(П1605=0,0,ROUND(100*П2405/П1605,2))</f>
        <v>0</v>
      </c>
      <c r="AE37" s="21">
        <v>11.27</v>
      </c>
      <c r="AF37" s="21">
        <v>11.27</v>
      </c>
    </row>
    <row r="39" spans="1:14" ht="12.75">
      <c r="A39" s="3" t="s">
        <v>63</v>
      </c>
      <c r="G39" s="26"/>
      <c r="H39" s="26"/>
      <c r="I39" s="26"/>
      <c r="J39" s="26"/>
      <c r="K39" s="26"/>
      <c r="L39" s="26"/>
      <c r="M39" s="26"/>
      <c r="N39" s="26"/>
    </row>
    <row r="40" ht="23.25" customHeight="1"/>
    <row r="41" spans="1:32" ht="15.75" customHeight="1">
      <c r="A41" s="3" t="s">
        <v>64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Q41" s="2"/>
      <c r="R41" s="2"/>
      <c r="S41" s="2"/>
      <c r="T41" s="2"/>
      <c r="U41" s="2"/>
      <c r="V41" s="2"/>
      <c r="W41" s="2"/>
      <c r="Y41" s="27"/>
      <c r="Z41" s="27"/>
      <c r="AA41" s="27"/>
      <c r="AB41" s="27"/>
      <c r="AC41" s="27"/>
      <c r="AD41" s="27"/>
      <c r="AE41" s="27"/>
      <c r="AF41" s="27"/>
    </row>
    <row r="42" spans="18:32" ht="11.25">
      <c r="R42" s="9" t="s">
        <v>65</v>
      </c>
      <c r="S42" s="9"/>
      <c r="T42" s="9"/>
      <c r="U42" s="9"/>
      <c r="V42" s="9"/>
      <c r="Y42" s="28" t="s">
        <v>66</v>
      </c>
      <c r="Z42" s="28"/>
      <c r="AA42" s="28"/>
      <c r="AB42" s="28"/>
      <c r="AC42" s="28"/>
      <c r="AD42" s="28"/>
      <c r="AE42" s="28"/>
      <c r="AF42" s="28"/>
    </row>
    <row r="43" ht="12">
      <c r="D43" s="3" t="s">
        <v>67</v>
      </c>
    </row>
  </sheetData>
  <sheetProtection password="CF42" sheet="1" objects="1" scenarios="1"/>
  <mergeCells count="128">
    <mergeCell ref="R42:V42"/>
    <mergeCell ref="Y42:AF42"/>
    <mergeCell ref="AA37:AC37"/>
    <mergeCell ref="AD37:AF37"/>
    <mergeCell ref="G39:N39"/>
    <mergeCell ref="Y41:AF41"/>
    <mergeCell ref="C37:N37"/>
    <mergeCell ref="O37:P37"/>
    <mergeCell ref="Q37:U37"/>
    <mergeCell ref="V37:Z37"/>
    <mergeCell ref="AA36:AC36"/>
    <mergeCell ref="AD36:AF36"/>
    <mergeCell ref="C35:N35"/>
    <mergeCell ref="O35:P35"/>
    <mergeCell ref="C36:N36"/>
    <mergeCell ref="O36:P36"/>
    <mergeCell ref="Q36:U36"/>
    <mergeCell ref="V36:Z36"/>
    <mergeCell ref="Q35:U35"/>
    <mergeCell ref="V35:Z35"/>
    <mergeCell ref="AA33:AC33"/>
    <mergeCell ref="AD33:AF33"/>
    <mergeCell ref="AA34:AC34"/>
    <mergeCell ref="AD34:AF34"/>
    <mergeCell ref="AA35:AC35"/>
    <mergeCell ref="AD35:AF35"/>
    <mergeCell ref="C34:N34"/>
    <mergeCell ref="O34:P34"/>
    <mergeCell ref="Q34:U34"/>
    <mergeCell ref="V34:Z34"/>
    <mergeCell ref="C33:N33"/>
    <mergeCell ref="O33:P33"/>
    <mergeCell ref="Q33:U33"/>
    <mergeCell ref="V33:Z33"/>
    <mergeCell ref="Q32:U32"/>
    <mergeCell ref="V32:Z32"/>
    <mergeCell ref="Q31:U31"/>
    <mergeCell ref="V31:Z31"/>
    <mergeCell ref="C31:N31"/>
    <mergeCell ref="O31:P31"/>
    <mergeCell ref="C32:N32"/>
    <mergeCell ref="O32:P32"/>
    <mergeCell ref="AA31:AC31"/>
    <mergeCell ref="AD31:AF31"/>
    <mergeCell ref="AA32:AC32"/>
    <mergeCell ref="AD32:AF32"/>
    <mergeCell ref="C30:N30"/>
    <mergeCell ref="O30:AF30"/>
    <mergeCell ref="C29:N29"/>
    <mergeCell ref="O29:P29"/>
    <mergeCell ref="Q29:U29"/>
    <mergeCell ref="V29:Z29"/>
    <mergeCell ref="AA29:AC29"/>
    <mergeCell ref="AD29:AF29"/>
    <mergeCell ref="V27:Z27"/>
    <mergeCell ref="AA27:AC27"/>
    <mergeCell ref="AD27:AF27"/>
    <mergeCell ref="A28:B37"/>
    <mergeCell ref="C28:N28"/>
    <mergeCell ref="O28:P28"/>
    <mergeCell ref="Q28:U28"/>
    <mergeCell ref="V28:Z28"/>
    <mergeCell ref="AA28:AC28"/>
    <mergeCell ref="AD28:AF28"/>
    <mergeCell ref="A27:B27"/>
    <mergeCell ref="C27:N27"/>
    <mergeCell ref="O27:P27"/>
    <mergeCell ref="Q27:U27"/>
    <mergeCell ref="A25:AF25"/>
    <mergeCell ref="A26:B26"/>
    <mergeCell ref="C26:N26"/>
    <mergeCell ref="O26:P26"/>
    <mergeCell ref="Q26:U26"/>
    <mergeCell ref="V26:Z26"/>
    <mergeCell ref="AA26:AC26"/>
    <mergeCell ref="AD26:AF26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5:AF5"/>
    <mergeCell ref="A6:AF6"/>
    <mergeCell ref="A8:AF8"/>
    <mergeCell ref="A9:B9"/>
    <mergeCell ref="C9:AB9"/>
    <mergeCell ref="AC9:AF9"/>
    <mergeCell ref="M3:N3"/>
    <mergeCell ref="O3:R3"/>
    <mergeCell ref="S3:U3"/>
    <mergeCell ref="F2:AA2"/>
  </mergeCells>
  <printOptions/>
  <pageMargins left="0.75" right="0.75" top="1" bottom="1" header="0.5" footer="0.5"/>
  <pageSetup horizontalDpi="600" verticalDpi="600" orientation="portrait" paperSize="9" scale="94" r:id="rId4"/>
  <ignoredErrors>
    <ignoredError sqref="A9:B23 A27:AF27 O28:P29 A28 O31:P37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2007-12-12T20:14:47Z</cp:lastPrinted>
  <dcterms:modified xsi:type="dcterms:W3CDTF">2009-11-25T13:20:33Z</dcterms:modified>
  <cp:category/>
  <cp:version/>
  <cp:contentType/>
  <cp:contentStatus/>
</cp:coreProperties>
</file>